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99" sheetId="1" r:id="rId1"/>
  </sheets>
  <externalReferences>
    <externalReference r:id="rId2"/>
  </externalReferences>
  <definedNames>
    <definedName name="АДРЕС" localSheetId="0">'ул Степана Разина д. 99'!$B$3</definedName>
    <definedName name="АДРЕС">#REF!</definedName>
    <definedName name="АДРЕС2">#REF!</definedName>
    <definedName name="ВХДОЛГ" localSheetId="0">'ул Степана Разина д. 99'!$G$9</definedName>
    <definedName name="ВХДОЛГ">#REF!</definedName>
    <definedName name="ВХСАЛЬДО" localSheetId="0">'ул Степана Разина д. 99'!$D$9</definedName>
    <definedName name="ВХСАЛЬДО">#REF!</definedName>
    <definedName name="ВХСАЛЬДО3МЕС">#REF!</definedName>
    <definedName name="ДОГОВОР" localSheetId="0">'ул Степана Разина д. 99'!$B$4</definedName>
    <definedName name="ДОГОВОР">#REF!</definedName>
    <definedName name="ДОЛГ" localSheetId="0">'ул Степана Разина д. 99'!$A$9</definedName>
    <definedName name="ДОЛГ">#REF!</definedName>
    <definedName name="ЗАТРАЧЕНОК" localSheetId="0">'ул Степана Разина д. 99'!$D$41</definedName>
    <definedName name="ЗАТРАЧЕНОК">#REF!</definedName>
    <definedName name="ЗАТРАЧЕНОТ" localSheetId="0">'ул Степана Разина д. 99'!$D$40</definedName>
    <definedName name="ЗАТРАЧЕНОТ">#REF!</definedName>
    <definedName name="ЗАТРЕМ" localSheetId="0">'ул Степана Разина д. 99'!$D$56</definedName>
    <definedName name="ЗАТРЕМ">#REF!</definedName>
    <definedName name="ИСХДОЛГ" localSheetId="0">'ул Степана Разина д. 99'!$G$46</definedName>
    <definedName name="ИСХДОЛГ">#REF!</definedName>
    <definedName name="ИСХСАЛЬДО" localSheetId="0">'ул Степана Разина д. 99'!$D$46</definedName>
    <definedName name="ИСХСАЛЬДО">#REF!</definedName>
    <definedName name="ИСХСАЛЬДО3МЕС">#REF!</definedName>
    <definedName name="КАП" localSheetId="0">'ул Степана Разина д. 99'!$C$41</definedName>
    <definedName name="КАП">#REF!</definedName>
    <definedName name="КАПРЕМ">#REF!</definedName>
    <definedName name="КПЕРЕЧИСК" localSheetId="0">'ул Степана Разина д. 99'!$G$41</definedName>
    <definedName name="КПЕРЕЧИСК">#REF!</definedName>
    <definedName name="КПЕРЕЧИСТ" localSheetId="0">'ул Степана Разина д. 99'!$G$40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99'!$D$54</definedName>
    <definedName name="НАЧРЕМ">#REF!</definedName>
    <definedName name="НЕЖНАЧРЕМ" localSheetId="0">'ул Степана Разина д. 99'!$D$55</definedName>
    <definedName name="НЕЖНАЧРЕМ">#REF!</definedName>
    <definedName name="ОПАЛЧЕНОТ" localSheetId="0">'ул Степана Разина д. 99'!$E$40</definedName>
    <definedName name="ОПАЛЧЕНОТ">#REF!</definedName>
    <definedName name="ОПЛАЧЕНОК" localSheetId="0">'ул Степана Разина д. 99'!$E$41</definedName>
    <definedName name="ОПЛАЧЕНОК">#REF!</definedName>
    <definedName name="ОСВОЕНО">#REF!</definedName>
    <definedName name="ОСТ" localSheetId="0">'ул Степана Разина д. 99'!$A$46</definedName>
    <definedName name="ОСТ">#REF!</definedName>
    <definedName name="ПЛОЩАДЬ" localSheetId="0">'ул Степана Разина д. 99'!$B$5</definedName>
    <definedName name="ПЛОЩАДЬ">#REF!</definedName>
    <definedName name="ПЛОЩАДЬДОМА">#REF!</definedName>
    <definedName name="РАЗМЕРПЛАТЫ" localSheetId="0">'ул Степана Разина д. 99'!$C$11</definedName>
    <definedName name="РАЗМЕРПЛАТЫ">#REF!</definedName>
    <definedName name="СНРЕМ" localSheetId="0">'ул Степана Разина д. 99'!#REF!</definedName>
    <definedName name="СНРЕМ">#REF!</definedName>
    <definedName name="ТАРОТОП" localSheetId="0">'ул Степана Разина д. 99'!$C$16</definedName>
    <definedName name="ТАРОТОП">#REF!</definedName>
    <definedName name="ТАРХВС" localSheetId="0">'ул Степана Разина д. 99'!$C$17</definedName>
    <definedName name="ТАРХВС">#REF!</definedName>
    <definedName name="ТБО" localSheetId="0">'ул Степана Разина д. 99'!$C$13</definedName>
    <definedName name="ТБО">#REF!</definedName>
    <definedName name="ТБОНАЧ" localSheetId="0">'ул Степана Разина д. 99'!$D$13</definedName>
    <definedName name="ТБОНАЧ">#REF!</definedName>
    <definedName name="ТБОНЕД" localSheetId="0">'ул Степана Разина д. 99'!$F$13</definedName>
    <definedName name="ТБОНЕД">#REF!</definedName>
    <definedName name="ТБООПЛ" localSheetId="0">'ул Степана Разина д. 99'!$E$13</definedName>
    <definedName name="ТБООПЛ">#REF!</definedName>
    <definedName name="ТБОПОСТ" localSheetId="0">'ул Степана Разина д. 99'!$G$13</definedName>
    <definedName name="ТБОПОСТ">#REF!</definedName>
    <definedName name="ТЕК" localSheetId="0">'ул Степана Разина д. 99'!$C$40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<sst xmlns="http://schemas.openxmlformats.org/spreadsheetml/2006/main" count="67" uniqueCount="64">
  <si>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</si>
  <si>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</si>
  <si>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99</t>
  </si>
  <si>
    <t>Договор управления №:</t>
  </si>
  <si>
    <t xml:space="preserve">№ 108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</si>
  <si>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</si>
  <si>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</si>
  <si>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</si>
  <si>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</si>
  <si>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</si>
  <si>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</si>
  <si>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</si>
  <si>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</si>
  <si>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</si>
  <si>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</si>
  <si>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</si>
  <si>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</si>
  <si>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</si>
  <si>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</si>
  <si>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</si>
  <si>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</si>
  <si>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</si>
  <si>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</si>
  <si>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</si>
  <si>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</si>
  <si>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</si>
  <si>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</si>
  <si>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</si>
  <si>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</si>
  <si>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</si>
  <si>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</si>
  <si>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</si>
  <si>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</si>
  <si>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</si>
  <si>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</si>
  <si>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</si>
  <si>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</si>
  <si>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Изоляция труб Ц/О</t>
  </si>
  <si>
    <t>Замена труб канализации,ремонт</t>
  </si>
  <si>
    <t>Установка узла учета тепловой энергии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</si>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</sst>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CS712"/>
  <sheetViews>
    <sheetView tabSelected="1" topLeftCell="A47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4540.300000000002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683950.8600000015</v>
      </c>
      <c r="E9" s="10" t="s">
        <v>8</v>
      </c>
      <c r="F9" s="11"/>
      <c r="G9" s="9">
        <v>238383.82999999978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489751.87000000046</v>
      </c>
      <c r="E13" s="24">
        <v>493641.80000000051</v>
      </c>
      <c r="F13" s="25">
        <f>ТБОНАЧ-ТБООПЛ</f>
        <v>-3889.9300000000512</v>
      </c>
      <c r="G13" s="26">
        <f>ТБООПЛ</f>
        <v>493641.80000000051</v>
      </c>
    </row>
    <row r="14" spans="1:7" ht="13.5" thickBot="1" x14ac:dyDescent="0.25">
      <c r="A14" s="27"/>
      <c r="B14" s="28" t="s">
        <v>17</v>
      </c>
      <c r="C14" s="29"/>
      <c r="D14" s="30">
        <f>D13</f>
        <v>489751.87000000046</v>
      </c>
      <c r="E14" s="30">
        <f>E13</f>
        <v>493641.80000000051</v>
      </c>
      <c r="F14" s="30">
        <f>F13</f>
        <v>-3889.9300000000512</v>
      </c>
      <c r="G14" s="30">
        <f>SUM(ТБОПОСТ)</f>
        <v>493641.80000000051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1494024.3799999997</v>
      </c>
      <c r="E16" s="24">
        <v>1515870.0799999989</v>
      </c>
      <c r="F16" s="25">
        <f t="shared" ref="F16:F25" si="0">D16-E16</f>
        <v>-21845.699999999255</v>
      </c>
      <c r="G16" s="26">
        <f t="shared" ref="G16:G25" si="1">E16</f>
        <v>1515870.0799999989</v>
      </c>
    </row>
    <row r="17" spans="1:7" x14ac:dyDescent="0.2">
      <c r="A17" s="34"/>
      <c r="B17" s="35" t="s">
        <v>20</v>
      </c>
      <c r="C17" s="23">
        <v>25.95</v>
      </c>
      <c r="D17" s="24">
        <v>335246.55000000005</v>
      </c>
      <c r="E17" s="24">
        <v>323641.55000000005</v>
      </c>
      <c r="F17" s="25">
        <f t="shared" si="0"/>
        <v>11605</v>
      </c>
      <c r="G17" s="26">
        <f t="shared" si="1"/>
        <v>323641.55000000005</v>
      </c>
    </row>
    <row r="18" spans="1:7" x14ac:dyDescent="0.2">
      <c r="A18" s="34"/>
      <c r="B18" s="35" t="s">
        <v>21</v>
      </c>
      <c r="C18" s="23">
        <v>17.79</v>
      </c>
      <c r="D18" s="24">
        <v>229913.72999999952</v>
      </c>
      <c r="E18" s="24">
        <v>221504.41999999946</v>
      </c>
      <c r="F18" s="25">
        <f t="shared" si="0"/>
        <v>8409.3100000000559</v>
      </c>
      <c r="G18" s="26">
        <f t="shared" si="1"/>
        <v>221504.41999999946</v>
      </c>
    </row>
    <row r="19" spans="1:7" x14ac:dyDescent="0.2">
      <c r="A19" s="34"/>
      <c r="B19" s="35" t="s">
        <v>22</v>
      </c>
      <c r="C19" s="23">
        <v>4.2300000000000004</v>
      </c>
      <c r="D19" s="24">
        <v>286864.97999999981</v>
      </c>
      <c r="E19" s="24">
        <v>327788.73000000027</v>
      </c>
      <c r="F19" s="25">
        <f t="shared" si="0"/>
        <v>-40923.750000000466</v>
      </c>
      <c r="G19" s="26">
        <f t="shared" si="1"/>
        <v>327788.73000000027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2346049.6399999992</v>
      </c>
      <c r="E26" s="30">
        <f>SUM(E16:E25)</f>
        <v>2388804.7799999989</v>
      </c>
      <c r="F26" s="30">
        <f>SUM(F16:F25)</f>
        <v>-42755.139999999665</v>
      </c>
      <c r="G26" s="30">
        <f>SUM(G16:G25)</f>
        <v>2388804.7799999989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184426.77000000008</v>
      </c>
      <c r="E28" s="24">
        <v>178610.84000000003</v>
      </c>
      <c r="F28" s="25">
        <f>D28-E28</f>
        <v>5815.9300000000512</v>
      </c>
      <c r="G28" s="26">
        <f t="shared" ref="G28:G37" si="2">E28</f>
        <v>178610.84000000003</v>
      </c>
    </row>
    <row r="29" spans="1:7" x14ac:dyDescent="0.2">
      <c r="A29" s="34"/>
      <c r="B29" s="35" t="s">
        <v>25</v>
      </c>
      <c r="C29" s="23">
        <v>0</v>
      </c>
      <c r="D29" s="24">
        <v>50830</v>
      </c>
      <c r="E29" s="24">
        <v>50964.299999999996</v>
      </c>
      <c r="F29" s="25">
        <f>D29-E29</f>
        <v>-134.29999999999563</v>
      </c>
      <c r="G29" s="26">
        <f t="shared" si="2"/>
        <v>50964.299999999996</v>
      </c>
    </row>
    <row r="30" spans="1:7" x14ac:dyDescent="0.2">
      <c r="A30" s="34"/>
      <c r="B30" s="35" t="s">
        <v>26</v>
      </c>
      <c r="C30" s="23">
        <v>70</v>
      </c>
      <c r="D30" s="24">
        <v>36400</v>
      </c>
      <c r="E30" s="24">
        <v>38148.01999999999</v>
      </c>
      <c r="F30" s="25">
        <f t="shared" ref="F30:F37" si="3">D30-E30</f>
        <v>-1748.0199999999895</v>
      </c>
      <c r="G30" s="26">
        <f t="shared" si="2"/>
        <v>38148.01999999999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271656.77000000008</v>
      </c>
      <c r="E38" s="30">
        <f>SUM(E28:E37)</f>
        <v>267723.16000000003</v>
      </c>
      <c r="F38" s="30">
        <f>SUM(F28:F37)</f>
        <v>3933.6100000000661</v>
      </c>
      <c r="G38" s="30">
        <f>SUM(G28:G37)</f>
        <v>267723.16000000003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95740.929999999949</v>
      </c>
      <c r="E40" s="24">
        <v>98055.64999999982</v>
      </c>
      <c r="F40" s="25">
        <f>ЗАТРАЧЕНОТ-ОПАЛЧЕНОТ</f>
        <v>-2314.7199999998702</v>
      </c>
      <c r="G40" s="45">
        <v>307478.12999999995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95740.929999999949</v>
      </c>
      <c r="E42" s="30">
        <f>E41+E40</f>
        <v>98055.64999999982</v>
      </c>
      <c r="F42" s="30">
        <f>F41+F40</f>
        <v>-2314.7199999998702</v>
      </c>
      <c r="G42" s="30">
        <f>КПЕРЕЧИСТ+КПЕРЕЧИСК</f>
        <v>307478.12999999995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3203199.21</v>
      </c>
      <c r="E44" s="30">
        <f>E42+E38+E26+E14</f>
        <v>3248225.3899999997</v>
      </c>
      <c r="F44" s="30">
        <f>F42+F38+F26+F14</f>
        <v>-45026.17999999952</v>
      </c>
      <c r="G44" s="30">
        <f>G42+G38+G26+G14</f>
        <v>3457647.8699999992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638924.68000000122</v>
      </c>
      <c r="E46" s="10" t="s">
        <v>8</v>
      </c>
      <c r="F46" s="11"/>
      <c r="G46" s="9">
        <v>259356.49000000002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98055.650000000081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307478.12999999995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23612.22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6590.91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277275</v>
      </c>
      <c r="G59" s="61"/>
    </row>
    <row r="60" spans="1:7" s="62" customFormat="1" x14ac:dyDescent="0.2"/>
    <row r="61" spans="1:7" s="62" customFormat="1" x14ac:dyDescent="0.2">
      <c r="A61" s="63" t="s">
        <v>40</v>
      </c>
    </row>
    <row r="62" spans="1:7" s="62" customFormat="1" x14ac:dyDescent="0.2"/>
    <row r="63" spans="1:7" s="62" customFormat="1" x14ac:dyDescent="0.2">
      <c r="A63" s="64" t="s">
        <v>41</v>
      </c>
      <c r="B63" s="64"/>
      <c r="D63" s="65">
        <v>25580.410000000091</v>
      </c>
      <c r="E63" s="66"/>
    </row>
    <row r="64" spans="1:7" s="62" customFormat="1" x14ac:dyDescent="0.2">
      <c r="A64" s="64" t="s">
        <v>42</v>
      </c>
      <c r="B64" s="64"/>
      <c r="D64" s="67">
        <v>0</v>
      </c>
      <c r="E64" s="68"/>
    </row>
    <row r="65" spans="1:97" s="62" customFormat="1" x14ac:dyDescent="0.2">
      <c r="A65" s="64" t="s">
        <v>43</v>
      </c>
      <c r="B65" s="64"/>
      <c r="D65" s="67">
        <v>1200</v>
      </c>
      <c r="E65" s="68"/>
    </row>
    <row r="66" spans="1:97" s="62" customFormat="1" x14ac:dyDescent="0.2">
      <c r="A66" s="64" t="s">
        <v>44</v>
      </c>
      <c r="B66" s="64"/>
      <c r="D66" s="67">
        <v>475319.29000000004</v>
      </c>
      <c r="E66" s="68"/>
    </row>
    <row r="67" spans="1:97" s="62" customFormat="1" x14ac:dyDescent="0.2">
      <c r="A67" s="64" t="s">
        <v>45</v>
      </c>
      <c r="B67" s="64"/>
      <c r="D67" s="69">
        <v>0</v>
      </c>
      <c r="E67" s="70"/>
    </row>
    <row r="68" spans="1:97" s="62" customFormat="1" x14ac:dyDescent="0.2">
      <c r="A68" s="71" t="s">
        <v>46</v>
      </c>
      <c r="B68" s="71"/>
      <c r="C68" s="71"/>
      <c r="D68" s="71"/>
      <c r="E68" s="71"/>
      <c r="F68" s="71" t="s">
        <v>47</v>
      </c>
      <c r="G68" s="71"/>
    </row>
    <row r="69" spans="1:97" s="62" customFormat="1" x14ac:dyDescent="0.2">
      <c r="A69" s="72" t="s">
        <v>48</v>
      </c>
      <c r="B69" s="72"/>
      <c r="D69" s="73">
        <v>26780.410000000091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60</v>
      </c>
      <c r="B90" s="77"/>
      <c r="C90" s="77"/>
      <c r="D90" s="77"/>
      <c r="E90" s="77"/>
      <c r="F90" s="78" t="s">
        <v>61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62</v>
      </c>
      <c r="B93" s="77"/>
      <c r="C93" s="77"/>
      <c r="D93" s="77"/>
      <c r="E93" s="77"/>
      <c r="F93" s="78" t="s">
        <v>63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99</vt:lpstr>
      <vt:lpstr>'ул Степана Разина д. 99'!АДРЕС</vt:lpstr>
      <vt:lpstr>'ул Степана Разина д. 99'!ВХДОЛГ</vt:lpstr>
      <vt:lpstr>'ул Степана Разина д. 99'!ВХСАЛЬДО</vt:lpstr>
      <vt:lpstr>'ул Степана Разина д. 99'!ДОГОВОР</vt:lpstr>
      <vt:lpstr>'ул Степана Разина д. 99'!ДОЛГ</vt:lpstr>
      <vt:lpstr>'ул Степана Разина д. 99'!ЗАТРАЧЕНОК</vt:lpstr>
      <vt:lpstr>'ул Степана Разина д. 99'!ЗАТРАЧЕНОТ</vt:lpstr>
      <vt:lpstr>'ул Степана Разина д. 99'!ЗАТРЕМ</vt:lpstr>
      <vt:lpstr>'ул Степана Разина д. 99'!ИСХДОЛГ</vt:lpstr>
      <vt:lpstr>'ул Степана Разина д. 99'!ИСХСАЛЬДО</vt:lpstr>
      <vt:lpstr>'ул Степана Разина д. 99'!КАП</vt:lpstr>
      <vt:lpstr>'ул Степана Разина д. 99'!КПЕРЕЧИСК</vt:lpstr>
      <vt:lpstr>'ул Степана Разина д. 99'!КПЕРЕЧИСТ</vt:lpstr>
      <vt:lpstr>'ул Степана Разина д. 99'!НАЧРЕМ</vt:lpstr>
      <vt:lpstr>'ул Степана Разина д. 99'!НЕЖНАЧРЕМ</vt:lpstr>
      <vt:lpstr>'ул Степана Разина д. 99'!ОПАЛЧЕНОТ</vt:lpstr>
      <vt:lpstr>'ул Степана Разина д. 99'!ОПЛАЧЕНОК</vt:lpstr>
      <vt:lpstr>'ул Степана Разина д. 99'!ОСТ</vt:lpstr>
      <vt:lpstr>'ул Степана Разина д. 99'!ПЛОЩАДЬ</vt:lpstr>
      <vt:lpstr>'ул Степана Разина д. 99'!РАЗМЕРПЛАТЫ</vt:lpstr>
      <vt:lpstr>'ул Степана Разина д. 99'!ТАРОТОП</vt:lpstr>
      <vt:lpstr>'ул Степана Разина д. 99'!ТАРХВС</vt:lpstr>
      <vt:lpstr>'ул Степана Разина д. 99'!ТБО</vt:lpstr>
      <vt:lpstr>'ул Степана Разина д. 99'!ТБОНАЧ</vt:lpstr>
      <vt:lpstr>'ул Степана Разина д. 99'!ТБОНЕД</vt:lpstr>
      <vt:lpstr>'ул Степана Разина д. 99'!ТБООПЛ</vt:lpstr>
      <vt:lpstr>'ул Степана Разина д. 99'!ТБОПОСТ</vt:lpstr>
      <vt:lpstr>'ул Степана Разина д. 99'!ТЕК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2018-03-30T13:21:48Z</dcterms:created>
  <dcterms:modified xsi:type="dcterms:W3CDTF">2018-03-30T13:21:49Z</dcterms:modified>
</cp:coreProperties>
</file>